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0" windowWidth="32767" windowHeight="192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<sst xmlns="http://schemas.openxmlformats.org/spreadsheetml/2006/main" count="37" uniqueCount="29">
  <si>
    <t>Homes</t>
  </si>
  <si>
    <t>Revenue</t>
  </si>
  <si>
    <t>Year 2</t>
  </si>
  <si>
    <t>Year 3</t>
  </si>
  <si>
    <t>Year 4</t>
  </si>
  <si>
    <t>Year 5</t>
  </si>
  <si>
    <t>Total Revenue</t>
  </si>
  <si>
    <t>Inspection</t>
  </si>
  <si>
    <t>Fee</t>
  </si>
  <si>
    <t>Inspected</t>
  </si>
  <si>
    <t>Generated</t>
  </si>
  <si>
    <t>Initial Yr</t>
  </si>
  <si>
    <t>Termite New Construction Treatment Price Per House</t>
  </si>
  <si>
    <t>Number of New Construction Treatments Annually</t>
  </si>
  <si>
    <t xml:space="preserve"> renewal rate</t>
  </si>
  <si>
    <t>renewal rate</t>
  </si>
  <si>
    <t xml:space="preserve">Total net revenue for 6 year period </t>
  </si>
  <si>
    <t>General Pest</t>
  </si>
  <si>
    <t>Conversion %</t>
  </si>
  <si>
    <t>General Pest Annual Contract Price</t>
  </si>
  <si>
    <t>Follow up inspection revenue stream generated over five years</t>
  </si>
  <si>
    <t>Bora-Care Exponential Growth Chart</t>
  </si>
  <si>
    <t xml:space="preserve">PCO </t>
  </si>
  <si>
    <t>PreTreat Revenue</t>
  </si>
  <si>
    <t>PCO</t>
  </si>
  <si>
    <t>* Assumed inspection/ renewal price of $150.00 per home</t>
  </si>
  <si>
    <t>Year 6</t>
  </si>
  <si>
    <t>Fields to be completed by PCO</t>
  </si>
  <si>
    <t>*Nisus Corporation provides this worksheet as a planning tool and makes no claims regarding performance or profitibility of individual pest companies.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</si>
</sst>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8" fontId="4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9" fontId="4" fillId="33" borderId="10" xfId="0" applyNumberFormat="1" applyFont="1" applyFill="1" applyBorder="1" applyAlignment="1">
      <alignment horizontal="center"/>
    </xf>
    <xf numFmtId="164" fontId="4" fillId="0" borderId="0" xfId="42" applyNumberFormat="1" applyFont="1" applyAlignment="1">
      <alignment/>
    </xf>
    <xf numFmtId="164" fontId="4" fillId="0" borderId="11" xfId="42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5" fontId="4" fillId="33" borderId="10" xfId="44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164" fontId="4" fillId="34" borderId="0" xfId="42" applyNumberFormat="1" applyFont="1" applyFill="1" applyAlignment="1">
      <alignment horizontal="right"/>
    </xf>
    <xf numFmtId="164" fontId="4" fillId="34" borderId="0" xfId="0" applyNumberFormat="1" applyFont="1" applyFill="1" applyAlignment="1">
      <alignment/>
    </xf>
    <xf numFmtId="164" fontId="3" fillId="34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/>
    </xf>
    <xf numFmtId="0" fontId="3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9" fontId="7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9.140625" style="2" customWidth="1"/>
    <col min="2" max="2" width="7.140625" style="2" customWidth="1"/>
    <col min="3" max="3" width="16.28125" style="2" customWidth="1"/>
    <col min="4" max="4" width="11.7109375" style="2" customWidth="1"/>
    <col min="5" max="5" width="22.421875" style="2" customWidth="1"/>
    <col min="6" max="6" width="12.7109375" style="2" customWidth="1"/>
    <col min="7" max="7" width="13.00390625" style="2" bestFit="1" customWidth="1"/>
    <col min="8" max="8" width="1.421875" style="2" customWidth="1"/>
    <col min="9" max="9" width="15.421875" style="2" customWidth="1"/>
    <col min="10" max="10" width="15.140625" style="2" customWidth="1"/>
    <col min="11" max="11" width="8.421875" style="2" customWidth="1"/>
    <col min="12" max="12" width="17.7109375" style="2" customWidth="1"/>
    <col min="13" max="16384" width="9.140625" style="2" customWidth="1"/>
  </cols>
  <sheetData>
    <row r="1" ht="19.5">
      <c r="A1" s="40" t="s">
        <v>21</v>
      </c>
    </row>
    <row r="2" spans="1:10" ht="15.75">
      <c r="A2" s="1"/>
      <c r="D2" s="3"/>
      <c r="E2" s="4"/>
      <c r="F2" s="35" t="s">
        <v>22</v>
      </c>
      <c r="I2" s="37"/>
      <c r="J2" s="2" t="s">
        <v>27</v>
      </c>
    </row>
    <row r="3" spans="1:6" ht="15.75">
      <c r="A3" s="2" t="s">
        <v>12</v>
      </c>
      <c r="D3" s="6"/>
      <c r="E3" s="7"/>
      <c r="F3" s="8">
        <v>115</v>
      </c>
    </row>
    <row r="4" spans="1:6" ht="15.75">
      <c r="A4" s="2" t="s">
        <v>13</v>
      </c>
      <c r="D4" s="9"/>
      <c r="E4" s="4"/>
      <c r="F4" s="10">
        <v>200</v>
      </c>
    </row>
    <row r="6" spans="3:6" ht="15.75">
      <c r="C6" s="1"/>
      <c r="D6" s="11"/>
      <c r="E6" s="1" t="s">
        <v>23</v>
      </c>
      <c r="F6" s="11">
        <f>SUM(F3*F4)</f>
        <v>23000</v>
      </c>
    </row>
    <row r="8" ht="15.75">
      <c r="L8" s="5"/>
    </row>
    <row r="9" spans="3:12" ht="13.5" customHeight="1">
      <c r="C9" s="1"/>
      <c r="I9" s="1"/>
      <c r="J9" s="1"/>
      <c r="L9" s="35" t="s">
        <v>24</v>
      </c>
    </row>
    <row r="10" spans="1:12" ht="16.5" customHeight="1">
      <c r="A10" s="1" t="s">
        <v>20</v>
      </c>
      <c r="I10" s="1" t="s">
        <v>19</v>
      </c>
      <c r="L10" s="12">
        <v>300</v>
      </c>
    </row>
    <row r="11" spans="5:11" ht="15.75">
      <c r="E11" s="13" t="s">
        <v>0</v>
      </c>
      <c r="F11" s="13" t="s">
        <v>7</v>
      </c>
      <c r="G11" s="13" t="s">
        <v>1</v>
      </c>
      <c r="I11" s="13" t="s">
        <v>17</v>
      </c>
      <c r="J11" s="14" t="s">
        <v>17</v>
      </c>
      <c r="K11" s="13"/>
    </row>
    <row r="12" spans="5:12" ht="15.75">
      <c r="E12" s="15" t="s">
        <v>9</v>
      </c>
      <c r="F12" s="15" t="s">
        <v>8</v>
      </c>
      <c r="G12" s="15" t="s">
        <v>10</v>
      </c>
      <c r="I12" s="16" t="s">
        <v>18</v>
      </c>
      <c r="J12" s="16" t="s">
        <v>1</v>
      </c>
      <c r="L12" s="27" t="s">
        <v>6</v>
      </c>
    </row>
    <row r="13" spans="1:12" ht="15.75">
      <c r="A13" s="28" t="s">
        <v>11</v>
      </c>
      <c r="B13" s="39">
        <f>F4</f>
        <v>200</v>
      </c>
      <c r="C13" s="28"/>
      <c r="D13" s="35" t="s">
        <v>24</v>
      </c>
      <c r="E13" s="29"/>
      <c r="F13" s="35" t="s">
        <v>24</v>
      </c>
      <c r="G13" s="30">
        <f>F6</f>
        <v>23000</v>
      </c>
      <c r="H13" s="28"/>
      <c r="I13" s="36" t="s">
        <v>24</v>
      </c>
      <c r="J13" s="31"/>
      <c r="K13" s="31"/>
      <c r="L13" s="32">
        <f aca="true" t="shared" si="0" ref="L13:L18">SUM(G13,J13)</f>
        <v>23000</v>
      </c>
    </row>
    <row r="14" spans="1:12" ht="15.75">
      <c r="A14" s="2" t="s">
        <v>2</v>
      </c>
      <c r="B14" s="18">
        <f>F4</f>
        <v>200</v>
      </c>
      <c r="C14" s="19" t="s">
        <v>14</v>
      </c>
      <c r="D14" s="20">
        <v>0.6</v>
      </c>
      <c r="E14" s="33">
        <f>B14*D14</f>
        <v>120</v>
      </c>
      <c r="F14" s="25">
        <v>150</v>
      </c>
      <c r="G14" s="21">
        <f>E14*F14+G13</f>
        <v>41000</v>
      </c>
      <c r="I14" s="20">
        <v>0.4</v>
      </c>
      <c r="J14" s="17">
        <f>((E14+F4)*I14)*L10</f>
        <v>38400</v>
      </c>
      <c r="K14" s="17"/>
      <c r="L14" s="24">
        <f>SUM(G14,J14)</f>
        <v>79400</v>
      </c>
    </row>
    <row r="15" spans="1:12" ht="15.75">
      <c r="A15" s="2" t="s">
        <v>3</v>
      </c>
      <c r="B15" s="18">
        <f>F4</f>
        <v>200</v>
      </c>
      <c r="C15" s="19" t="s">
        <v>15</v>
      </c>
      <c r="D15" s="20">
        <v>0.6</v>
      </c>
      <c r="E15" s="33">
        <f>E14+(D15*F4)</f>
        <v>240</v>
      </c>
      <c r="F15" s="25">
        <v>150</v>
      </c>
      <c r="G15" s="21">
        <f>E15*F15+G13</f>
        <v>59000</v>
      </c>
      <c r="I15" s="20">
        <v>0.4</v>
      </c>
      <c r="J15" s="17">
        <f>((E15+F4)*I14)*L10</f>
        <v>52800</v>
      </c>
      <c r="K15" s="17"/>
      <c r="L15" s="24">
        <f t="shared" si="0"/>
        <v>111800</v>
      </c>
    </row>
    <row r="16" spans="1:12" ht="15.75">
      <c r="A16" s="2" t="s">
        <v>4</v>
      </c>
      <c r="B16" s="18">
        <f>F4</f>
        <v>200</v>
      </c>
      <c r="C16" s="19" t="s">
        <v>15</v>
      </c>
      <c r="D16" s="20">
        <v>0.6</v>
      </c>
      <c r="E16" s="33">
        <f>E15+(D16*F4)</f>
        <v>360</v>
      </c>
      <c r="F16" s="25">
        <v>150</v>
      </c>
      <c r="G16" s="21">
        <f>E16*F16+G13</f>
        <v>77000</v>
      </c>
      <c r="I16" s="20">
        <v>0.4</v>
      </c>
      <c r="J16" s="17">
        <f>((E16+F4)*I14)*L10</f>
        <v>67200</v>
      </c>
      <c r="K16" s="17"/>
      <c r="L16" s="24">
        <f t="shared" si="0"/>
        <v>144200</v>
      </c>
    </row>
    <row r="17" spans="1:12" ht="15.75">
      <c r="A17" s="2" t="s">
        <v>5</v>
      </c>
      <c r="B17" s="18">
        <f>F4</f>
        <v>200</v>
      </c>
      <c r="C17" s="19" t="s">
        <v>15</v>
      </c>
      <c r="D17" s="20">
        <v>0.6</v>
      </c>
      <c r="E17" s="33">
        <f>E16+(D17*F4)</f>
        <v>480</v>
      </c>
      <c r="F17" s="25">
        <v>150</v>
      </c>
      <c r="G17" s="21">
        <f>E17*F17+G13</f>
        <v>95000</v>
      </c>
      <c r="I17" s="20">
        <v>0.4</v>
      </c>
      <c r="J17" s="17">
        <f>((E17+F4)*I14)*L10</f>
        <v>81600</v>
      </c>
      <c r="K17" s="17"/>
      <c r="L17" s="24">
        <f t="shared" si="0"/>
        <v>176600</v>
      </c>
    </row>
    <row r="18" spans="1:12" ht="15.75">
      <c r="A18" s="2" t="s">
        <v>26</v>
      </c>
      <c r="B18" s="18">
        <f>F4</f>
        <v>200</v>
      </c>
      <c r="C18" s="19" t="s">
        <v>14</v>
      </c>
      <c r="D18" s="20">
        <v>0.6</v>
      </c>
      <c r="E18" s="33">
        <f>E17+(D18*F4)</f>
        <v>600</v>
      </c>
      <c r="F18" s="25">
        <v>150</v>
      </c>
      <c r="G18" s="22">
        <f>E18*F18+G13</f>
        <v>113000</v>
      </c>
      <c r="I18" s="20">
        <v>0.4</v>
      </c>
      <c r="J18" s="17">
        <f>((E18+F4)*I14)*L10</f>
        <v>96000</v>
      </c>
      <c r="K18" s="23"/>
      <c r="L18" s="24">
        <f t="shared" si="0"/>
        <v>209000</v>
      </c>
    </row>
    <row r="19" spans="10:12" ht="15.75">
      <c r="J19" s="17"/>
      <c r="K19" s="23"/>
      <c r="L19" s="17"/>
    </row>
    <row r="20" spans="3:12" ht="15.75">
      <c r="C20" s="34" t="s">
        <v>16</v>
      </c>
      <c r="D20" s="34"/>
      <c r="E20" s="34"/>
      <c r="F20" s="34"/>
      <c r="G20" s="32">
        <f>SUM(G13:G18)</f>
        <v>408000</v>
      </c>
      <c r="H20" s="28"/>
      <c r="I20" s="34"/>
      <c r="J20" s="32">
        <f>SUM(J13:J18)</f>
        <v>336000</v>
      </c>
      <c r="K20" s="32"/>
      <c r="L20" s="32">
        <f>SUM(L13:L19)</f>
        <v>744000</v>
      </c>
    </row>
    <row r="22" ht="15.75">
      <c r="B22" s="26" t="s">
        <v>25</v>
      </c>
    </row>
    <row r="23" ht="15.75">
      <c r="B23" s="2" t="s">
        <v>28</v>
      </c>
    </row>
    <row r="26" spans="1:2" ht="15.75">
      <c r="A26" s="38"/>
      <c r="B26" s="38"/>
    </row>
    <row r="29" ht="15.75">
      <c r="D29" s="13"/>
    </row>
  </sheetData>
  <sheetProtection/>
  <printOptions/>
  <pageMargins left="0.75" right="0.75" top="1" bottom="1" header="0.5" footer="0.5"/>
  <pageSetup fitToHeight="1" fitToWidth="1" horizontalDpi="600" verticalDpi="6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David Stidham</cp:lastModifiedBy>
  <cp:lastPrinted>2021-06-17T14:17:49Z</cp:lastPrinted>
  <dcterms:created xsi:type="dcterms:W3CDTF">2004-02-25T15:17:21Z</dcterms:created>
  <dcterms:modified xsi:type="dcterms:W3CDTF">2021-08-10T18:04:40Z</dcterms:modified>
  <cp:category/>
  <cp:version/>
  <cp:contentType/>
  <cp:contentStatus/>
</cp:coreProperties>
</file>